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ae77b33b7113c48/Desktop/FInanceMeeting/"/>
    </mc:Choice>
  </mc:AlternateContent>
  <xr:revisionPtr revIDLastSave="28" documentId="8_{0E9A5D3D-6601-4875-963D-685E6A9A3390}" xr6:coauthVersionLast="47" xr6:coauthVersionMax="47" xr10:uidLastSave="{F237928A-BA30-4EF4-B5DC-18A1D4012740}"/>
  <bookViews>
    <workbookView xWindow="-108" yWindow="-108" windowWidth="23256" windowHeight="12456" xr2:uid="{E24E1AF5-937B-45DF-BD53-07411A5B5956}"/>
  </bookViews>
  <sheets>
    <sheet name="Full Register" sheetId="1" r:id="rId1"/>
    <sheet name="Anticipated" sheetId="3" r:id="rId2"/>
  </sheets>
  <definedNames>
    <definedName name="_xlnm.Print_Area" localSheetId="0">'Full Register'!$A$1:$L$44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3" l="1"/>
  <c r="E11" i="3" s="1"/>
  <c r="C2" i="3"/>
  <c r="C11" i="3" s="1"/>
  <c r="D11" i="3"/>
  <c r="B2" i="3"/>
  <c r="B11" i="3" s="1"/>
  <c r="A4" i="3"/>
  <c r="A3" i="3"/>
  <c r="A2" i="3"/>
  <c r="L35" i="1"/>
  <c r="L34" i="1"/>
  <c r="L36" i="1"/>
  <c r="L29" i="1"/>
  <c r="L3" i="1"/>
  <c r="L32" i="1"/>
  <c r="L33" i="1"/>
  <c r="L22" i="1"/>
  <c r="L23" i="1"/>
  <c r="L27" i="1"/>
  <c r="L5" i="1"/>
  <c r="L6" i="1"/>
  <c r="L7" i="1"/>
  <c r="L24" i="1"/>
  <c r="L25" i="1"/>
  <c r="L26" i="1"/>
  <c r="L8" i="1"/>
  <c r="L9" i="1"/>
  <c r="L10" i="1"/>
  <c r="L11" i="1"/>
  <c r="L12" i="1"/>
  <c r="L13" i="1"/>
  <c r="L14" i="1"/>
  <c r="L15" i="1"/>
  <c r="L16" i="1"/>
  <c r="L2" i="1"/>
  <c r="L4" i="1"/>
  <c r="L17" i="1"/>
  <c r="L18" i="1"/>
  <c r="L44" i="1" s="1"/>
  <c r="L19" i="1"/>
  <c r="L20" i="1"/>
  <c r="L21" i="1"/>
  <c r="A11" i="3" l="1"/>
  <c r="H11" i="3" s="1"/>
</calcChain>
</file>

<file path=xl/sharedStrings.xml><?xml version="1.0" encoding="utf-8"?>
<sst xmlns="http://schemas.openxmlformats.org/spreadsheetml/2006/main" count="66" uniqueCount="46">
  <si>
    <t>CIL No</t>
  </si>
  <si>
    <t>Application Number</t>
  </si>
  <si>
    <t>Location</t>
  </si>
  <si>
    <t>Total Demand</t>
  </si>
  <si>
    <t>Due Date</t>
  </si>
  <si>
    <t>Paid Date</t>
  </si>
  <si>
    <t>Parish Proportion</t>
  </si>
  <si>
    <t>Transferred</t>
  </si>
  <si>
    <t>Spend by Date</t>
  </si>
  <si>
    <t>P20/S4051/FUL</t>
  </si>
  <si>
    <t>Heathercroft
Elvendon Road
Goring
RG8 0DT</t>
  </si>
  <si>
    <t xml:space="preserve"> 23/07/2021</t>
  </si>
  <si>
    <t>Monies Received</t>
  </si>
  <si>
    <t>P20/S0767/FUL</t>
  </si>
  <si>
    <t>Land to the Rear of Cleeve Cottages
Icknield Road
Goring
RG8 0DG</t>
  </si>
  <si>
    <t>P19/S3011/FUL</t>
  </si>
  <si>
    <t>3 Elmcroft
Goring
RG8 9EU</t>
  </si>
  <si>
    <t>P19/S1853/FUL</t>
  </si>
  <si>
    <t>Linwood
Limetree Road
Goring
RG8 9EY</t>
  </si>
  <si>
    <t xml:space="preserve">
£49,261.09</t>
  </si>
  <si>
    <t>P19/S1832/FUL</t>
  </si>
  <si>
    <t>2 Elvendon Road
Goring
RG8 0DU</t>
  </si>
  <si>
    <t>P19/S0538/FUL</t>
  </si>
  <si>
    <t>Land to the rear of Cleeve Cottages
Icknield Road
Goring-on-Thames
RG8 0DG</t>
  </si>
  <si>
    <t>P19/S0336/FUL</t>
  </si>
  <si>
    <t>The Boathouse
High Street
Goring
RG8 9AB</t>
  </si>
  <si>
    <t xml:space="preserve">
£3,989.45</t>
  </si>
  <si>
    <t>P18/S1108/FUL</t>
  </si>
  <si>
    <t>Land at Icknield House
Icknield Road
Goring
RG8 0DG</t>
  </si>
  <si>
    <t>P21/S3176/FUL</t>
  </si>
  <si>
    <t>Ridgeway Rise
Goring
RG8 0JY</t>
  </si>
  <si>
    <t>P21/S2821/FUL</t>
  </si>
  <si>
    <t>7 Summerfield Rise
Goring
RG8 0DS</t>
  </si>
  <si>
    <t>P22/S1992/FUL</t>
  </si>
  <si>
    <t>Y</t>
  </si>
  <si>
    <t>Total Available:</t>
  </si>
  <si>
    <t>Available to Spend?</t>
  </si>
  <si>
    <t>Part</t>
  </si>
  <si>
    <t>P22/S0003/RM</t>
  </si>
  <si>
    <t>Land to East Manor Road</t>
  </si>
  <si>
    <t>P22/S0924/FUL</t>
  </si>
  <si>
    <t>P22/S4608/FUL</t>
  </si>
  <si>
    <t>21 Springhill Rd
Goring
RG8 0BY</t>
  </si>
  <si>
    <t>Bromsgrove
Croft Road
RG8 9ES</t>
  </si>
  <si>
    <t>P19/S3382/FUL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</si>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</sst>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sz val="11"/>
      <color rgb="FF212529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44" fontId="0" fillId="2" borderId="1" xfId="0" applyNumberForma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2" fontId="0" fillId="0" borderId="0" xfId="0" applyNumberFormat="1"/>
    <xf numFmtId="2" fontId="3" fillId="0" borderId="0" xfId="0" applyNumberFormat="1" applyFont="1"/>
    <xf numFmtId="17" fontId="3" fillId="0" borderId="0" xfId="0" applyNumberFormat="1" applyFont="1"/>
    <xf numFmtId="14" fontId="0" fillId="0" borderId="0" xfId="0" applyNumberFormat="1"/>
    <xf numFmtId="164" fontId="1" fillId="0" borderId="1" xfId="0" applyNumberFormat="1" applyFont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4" fontId="0" fillId="0" borderId="2" xfId="0" applyNumberFormat="1" applyBorder="1" applyAlignment="1">
      <alignment horizontal="center" vertical="center" wrapText="1"/>
    </xf>
    <xf numFmtId="44" fontId="0" fillId="0" borderId="3" xfId="0" applyNumberFormat="1" applyBorder="1" applyAlignment="1">
      <alignment horizontal="center" vertical="center" wrapText="1"/>
    </xf>
    <xf numFmtId="44" fontId="0" fillId="0" borderId="4" xfId="0" applyNumberForma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0" fontId="2" fillId="0" borderId="2" xfId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2" fillId="0" borderId="4" xfId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southoxon.gov.uk/ccm/support/Main.jsp?MODULE=ApplicationDetails&amp;REF=P22/S0003/R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ata.southoxon.gov.uk/ccm/support/Main.jsp?MODULE=ApplicationDetails&amp;REF=P22/S1992/FUL" TargetMode="External"/><Relationship Id="rId1" Type="http://schemas.openxmlformats.org/officeDocument/2006/relationships/hyperlink" Target="https://data.southoxon.gov.uk/ccm/support/Main.jsp?MODULE=ApplicationDetails&amp;REF=P21/S3176/FUL" TargetMode="External"/><Relationship Id="rId6" Type="http://schemas.openxmlformats.org/officeDocument/2006/relationships/hyperlink" Target="https://data.southoxon.gov.uk/ccm/support/Main.jsp?MODULE=ApplicationDetails&amp;REF=P19/S3382/FUL" TargetMode="External"/><Relationship Id="rId5" Type="http://schemas.openxmlformats.org/officeDocument/2006/relationships/hyperlink" Target="https://data.southoxon.gov.uk/ccm/support/Main.jsp?MODULE=ApplicationDetails&amp;REF=P22/S4608/FUL" TargetMode="External"/><Relationship Id="rId4" Type="http://schemas.openxmlformats.org/officeDocument/2006/relationships/hyperlink" Target="https://data.southoxon.gov.uk/ccm/support/Main.jsp?MODULE=ApplicationDetails&amp;REF=P22/S0924/FU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B6286-47EB-430C-A969-D909B246E19A}">
  <sheetPr>
    <pageSetUpPr fitToPage="1"/>
  </sheetPr>
  <dimension ref="A1:L44"/>
  <sheetViews>
    <sheetView tabSelected="1" zoomScale="85" zoomScaleNormal="85" workbookViewId="0">
      <selection activeCell="P8" sqref="P8"/>
    </sheetView>
  </sheetViews>
  <sheetFormatPr defaultColWidth="9.140625" defaultRowHeight="15" x14ac:dyDescent="0.25"/>
  <cols>
    <col min="1" max="1" width="11.42578125" style="1" customWidth="1"/>
    <col min="2" max="2" width="17.140625" style="1" customWidth="1"/>
    <col min="3" max="3" width="16.5703125" style="1" customWidth="1"/>
    <col min="4" max="4" width="12.42578125" style="1" bestFit="1" customWidth="1"/>
    <col min="5" max="5" width="13.28515625" style="1" customWidth="1"/>
    <col min="6" max="7" width="11.42578125" style="1" customWidth="1"/>
    <col min="8" max="8" width="14.42578125" style="1" customWidth="1"/>
    <col min="9" max="9" width="11.42578125" style="1" customWidth="1"/>
    <col min="10" max="10" width="15.85546875" style="1" customWidth="1"/>
    <col min="11" max="11" width="19.7109375" style="1" customWidth="1"/>
    <col min="12" max="12" width="25" style="1" customWidth="1"/>
    <col min="13" max="16384" width="9.140625" style="1"/>
  </cols>
  <sheetData>
    <row r="1" spans="1:12" ht="3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12</v>
      </c>
      <c r="G1" s="2" t="s">
        <v>5</v>
      </c>
      <c r="H1" s="2" t="s">
        <v>6</v>
      </c>
      <c r="I1" s="2" t="s">
        <v>7</v>
      </c>
      <c r="J1" s="2" t="s">
        <v>8</v>
      </c>
      <c r="K1" s="1" t="s">
        <v>36</v>
      </c>
      <c r="L1" s="20"/>
    </row>
    <row r="2" spans="1:12" x14ac:dyDescent="0.25">
      <c r="A2" s="32">
        <v>4077</v>
      </c>
      <c r="B2" s="32" t="s">
        <v>22</v>
      </c>
      <c r="C2" s="32" t="s">
        <v>23</v>
      </c>
      <c r="D2" s="31">
        <v>195656.73</v>
      </c>
      <c r="E2" s="8">
        <v>43673</v>
      </c>
      <c r="F2" s="9">
        <v>39131.35</v>
      </c>
      <c r="G2" s="8">
        <v>43676</v>
      </c>
      <c r="H2" s="9">
        <v>5869.7</v>
      </c>
      <c r="I2" s="8">
        <v>43761</v>
      </c>
      <c r="J2" s="19">
        <v>45588</v>
      </c>
      <c r="L2" s="1" t="str">
        <f>IF(K2="Y",H2,"--")</f>
        <v>--</v>
      </c>
    </row>
    <row r="3" spans="1:12" x14ac:dyDescent="0.25">
      <c r="A3" s="32"/>
      <c r="B3" s="32"/>
      <c r="C3" s="32"/>
      <c r="D3" s="31"/>
      <c r="E3" s="8">
        <v>44163</v>
      </c>
      <c r="F3" s="9">
        <v>78262.69</v>
      </c>
      <c r="G3" s="8">
        <v>44160</v>
      </c>
      <c r="H3" s="9">
        <v>11739.4</v>
      </c>
      <c r="I3" s="8">
        <v>44316</v>
      </c>
      <c r="J3" s="8">
        <v>46142</v>
      </c>
      <c r="K3" s="1" t="s">
        <v>37</v>
      </c>
      <c r="L3" s="1">
        <f>1428.23-345.75</f>
        <v>1082.48</v>
      </c>
    </row>
    <row r="4" spans="1:12" x14ac:dyDescent="0.25">
      <c r="A4" s="32"/>
      <c r="B4" s="32"/>
      <c r="C4" s="32"/>
      <c r="D4" s="31"/>
      <c r="E4" s="8">
        <v>44467</v>
      </c>
      <c r="F4" s="9">
        <v>78262.69</v>
      </c>
      <c r="G4" s="8">
        <v>44468</v>
      </c>
      <c r="H4" s="9">
        <v>11739.4</v>
      </c>
      <c r="I4" s="8">
        <v>44494</v>
      </c>
      <c r="J4" s="8">
        <v>46320</v>
      </c>
      <c r="K4" s="1" t="s">
        <v>34</v>
      </c>
      <c r="L4" s="1">
        <f t="shared" ref="L4:L10" si="0">IF(K4="Y",H4,"--")</f>
        <v>11739.4</v>
      </c>
    </row>
    <row r="5" spans="1:12" ht="15" customHeight="1" x14ac:dyDescent="0.25">
      <c r="A5" s="21">
        <v>5462</v>
      </c>
      <c r="B5" s="21" t="s">
        <v>9</v>
      </c>
      <c r="C5" s="21" t="s">
        <v>10</v>
      </c>
      <c r="D5" s="24">
        <v>58123.64</v>
      </c>
      <c r="E5" s="4">
        <v>44292</v>
      </c>
      <c r="F5" s="9">
        <v>11624.72</v>
      </c>
      <c r="G5" s="4">
        <v>44236</v>
      </c>
      <c r="H5" s="10">
        <v>2906.18</v>
      </c>
      <c r="I5" s="8">
        <v>44494</v>
      </c>
      <c r="J5" s="8">
        <v>46320</v>
      </c>
      <c r="K5" s="1" t="s">
        <v>34</v>
      </c>
      <c r="L5" s="1">
        <f t="shared" si="0"/>
        <v>2906.18</v>
      </c>
    </row>
    <row r="6" spans="1:12" x14ac:dyDescent="0.25">
      <c r="A6" s="22"/>
      <c r="B6" s="22"/>
      <c r="C6" s="22"/>
      <c r="D6" s="25"/>
      <c r="E6" s="4">
        <v>44412</v>
      </c>
      <c r="F6" s="10">
        <v>23249.46</v>
      </c>
      <c r="G6" s="7" t="s">
        <v>11</v>
      </c>
      <c r="H6" s="9">
        <v>5812.36</v>
      </c>
      <c r="I6" s="8">
        <v>44494</v>
      </c>
      <c r="J6" s="8">
        <v>46320</v>
      </c>
      <c r="K6" s="1" t="s">
        <v>34</v>
      </c>
      <c r="L6" s="1">
        <f t="shared" si="0"/>
        <v>5812.36</v>
      </c>
    </row>
    <row r="7" spans="1:12" x14ac:dyDescent="0.25">
      <c r="A7" s="23"/>
      <c r="B7" s="23"/>
      <c r="C7" s="23"/>
      <c r="D7" s="26"/>
      <c r="E7" s="4">
        <v>44597</v>
      </c>
      <c r="F7" s="9">
        <v>23249.46</v>
      </c>
      <c r="G7" s="8">
        <v>44221</v>
      </c>
      <c r="H7" s="9">
        <v>5812.36</v>
      </c>
      <c r="I7" s="8">
        <v>44676</v>
      </c>
      <c r="J7" s="8">
        <v>46502</v>
      </c>
      <c r="K7" s="1" t="s">
        <v>34</v>
      </c>
      <c r="L7" s="1">
        <f t="shared" si="0"/>
        <v>5812.36</v>
      </c>
    </row>
    <row r="8" spans="1:12" x14ac:dyDescent="0.25">
      <c r="A8" s="32">
        <v>4455</v>
      </c>
      <c r="B8" s="32" t="s">
        <v>15</v>
      </c>
      <c r="C8" s="32" t="s">
        <v>16</v>
      </c>
      <c r="D8" s="31">
        <v>56893.09</v>
      </c>
      <c r="E8" s="8">
        <v>44316</v>
      </c>
      <c r="F8" s="9">
        <v>11378.61</v>
      </c>
      <c r="G8" s="8">
        <v>44287</v>
      </c>
      <c r="H8" s="9">
        <v>2844.65</v>
      </c>
      <c r="I8" s="8">
        <v>44494</v>
      </c>
      <c r="J8" s="8">
        <v>46320</v>
      </c>
      <c r="K8" s="1" t="s">
        <v>34</v>
      </c>
      <c r="L8" s="1">
        <f t="shared" si="0"/>
        <v>2844.65</v>
      </c>
    </row>
    <row r="9" spans="1:12" x14ac:dyDescent="0.25">
      <c r="A9" s="32"/>
      <c r="B9" s="32"/>
      <c r="C9" s="32"/>
      <c r="D9" s="31"/>
      <c r="E9" s="8">
        <v>44436</v>
      </c>
      <c r="F9" s="9">
        <v>22757.24</v>
      </c>
      <c r="G9" s="8">
        <v>44412</v>
      </c>
      <c r="H9" s="9">
        <v>5689.31</v>
      </c>
      <c r="I9" s="8">
        <v>44494</v>
      </c>
      <c r="J9" s="8">
        <v>46320</v>
      </c>
      <c r="K9" s="1" t="s">
        <v>34</v>
      </c>
      <c r="L9" s="1">
        <f t="shared" si="0"/>
        <v>5689.31</v>
      </c>
    </row>
    <row r="10" spans="1:12" x14ac:dyDescent="0.25">
      <c r="A10" s="32"/>
      <c r="B10" s="32"/>
      <c r="C10" s="32"/>
      <c r="D10" s="31"/>
      <c r="E10" s="8">
        <v>44621</v>
      </c>
      <c r="F10" s="9">
        <v>22757.24</v>
      </c>
      <c r="G10" s="8">
        <v>44610</v>
      </c>
      <c r="H10" s="9">
        <v>5689.31</v>
      </c>
      <c r="I10" s="8">
        <v>44676</v>
      </c>
      <c r="J10" s="8">
        <v>46502</v>
      </c>
      <c r="K10" s="1" t="s">
        <v>34</v>
      </c>
      <c r="L10" s="1">
        <f t="shared" si="0"/>
        <v>5689.31</v>
      </c>
    </row>
    <row r="11" spans="1:12" hidden="1" x14ac:dyDescent="0.25">
      <c r="A11" s="32">
        <v>4305</v>
      </c>
      <c r="B11" s="32" t="s">
        <v>17</v>
      </c>
      <c r="C11" s="32" t="s">
        <v>18</v>
      </c>
      <c r="D11" s="31" t="s">
        <v>19</v>
      </c>
      <c r="E11" s="8">
        <v>43910</v>
      </c>
      <c r="F11" s="9">
        <v>9852.2099999999991</v>
      </c>
      <c r="G11" s="8">
        <v>43910</v>
      </c>
      <c r="H11" s="9">
        <v>2463.0500000000002</v>
      </c>
      <c r="I11" s="8">
        <v>43943</v>
      </c>
      <c r="J11" s="8">
        <v>45769</v>
      </c>
      <c r="L11" s="1" t="str">
        <f t="shared" ref="L11:L20" si="1">IF(K11="Y",H11,"--")</f>
        <v>--</v>
      </c>
    </row>
    <row r="12" spans="1:12" hidden="1" x14ac:dyDescent="0.25">
      <c r="A12" s="32"/>
      <c r="B12" s="32"/>
      <c r="C12" s="32"/>
      <c r="D12" s="31"/>
      <c r="E12" s="8">
        <v>44030</v>
      </c>
      <c r="F12" s="9">
        <v>19704.439999999999</v>
      </c>
      <c r="G12" s="8">
        <v>44032</v>
      </c>
      <c r="H12" s="9">
        <v>4926.1099999999997</v>
      </c>
      <c r="I12" s="8">
        <v>44131</v>
      </c>
      <c r="J12" s="8">
        <v>45957</v>
      </c>
      <c r="L12" s="1" t="str">
        <f t="shared" si="1"/>
        <v>--</v>
      </c>
    </row>
    <row r="13" spans="1:12" hidden="1" x14ac:dyDescent="0.25">
      <c r="A13" s="32"/>
      <c r="B13" s="32"/>
      <c r="C13" s="32"/>
      <c r="D13" s="31"/>
      <c r="E13" s="8">
        <v>44216</v>
      </c>
      <c r="F13" s="9">
        <v>19704.439999999999</v>
      </c>
      <c r="G13" s="8">
        <v>44210</v>
      </c>
      <c r="H13" s="9">
        <v>4926.1099999999997</v>
      </c>
      <c r="I13" s="8">
        <v>44316</v>
      </c>
      <c r="J13" s="8">
        <v>46142</v>
      </c>
      <c r="L13" s="1" t="str">
        <f t="shared" si="1"/>
        <v>--</v>
      </c>
    </row>
    <row r="14" spans="1:12" x14ac:dyDescent="0.25">
      <c r="A14" s="32">
        <v>4302</v>
      </c>
      <c r="B14" s="32" t="s">
        <v>20</v>
      </c>
      <c r="C14" s="32" t="s">
        <v>21</v>
      </c>
      <c r="D14" s="31">
        <v>39894.550000000003</v>
      </c>
      <c r="E14" s="8">
        <v>44491</v>
      </c>
      <c r="F14" s="9">
        <v>7978.91</v>
      </c>
      <c r="G14" s="8">
        <v>44445</v>
      </c>
      <c r="H14" s="9">
        <v>1994.73</v>
      </c>
      <c r="I14" s="8">
        <v>44494</v>
      </c>
      <c r="J14" s="8">
        <v>46320</v>
      </c>
      <c r="K14" s="1" t="s">
        <v>34</v>
      </c>
      <c r="L14" s="1">
        <f t="shared" si="1"/>
        <v>1994.73</v>
      </c>
    </row>
    <row r="15" spans="1:12" x14ac:dyDescent="0.25">
      <c r="A15" s="32"/>
      <c r="B15" s="32"/>
      <c r="C15" s="32"/>
      <c r="D15" s="31"/>
      <c r="E15" s="8">
        <v>44611</v>
      </c>
      <c r="F15" s="9">
        <v>15957.82</v>
      </c>
      <c r="G15" s="8">
        <v>44620</v>
      </c>
      <c r="H15" s="9">
        <v>3989.45</v>
      </c>
      <c r="I15" s="8">
        <v>44676</v>
      </c>
      <c r="J15" s="8">
        <v>46502</v>
      </c>
      <c r="K15" s="1" t="s">
        <v>34</v>
      </c>
      <c r="L15" s="1">
        <f t="shared" si="1"/>
        <v>3989.45</v>
      </c>
    </row>
    <row r="16" spans="1:12" x14ac:dyDescent="0.25">
      <c r="A16" s="32"/>
      <c r="B16" s="32"/>
      <c r="C16" s="32"/>
      <c r="D16" s="31"/>
      <c r="E16" s="8">
        <v>44796</v>
      </c>
      <c r="F16" s="9"/>
      <c r="G16" s="7"/>
      <c r="H16" s="9">
        <v>3989.45</v>
      </c>
      <c r="I16" s="8">
        <v>44860</v>
      </c>
      <c r="J16" s="8">
        <v>46685</v>
      </c>
      <c r="K16" s="1" t="s">
        <v>34</v>
      </c>
      <c r="L16" s="1">
        <f t="shared" si="1"/>
        <v>3989.45</v>
      </c>
    </row>
    <row r="17" spans="1:12" ht="60" hidden="1" x14ac:dyDescent="0.25">
      <c r="A17" s="7">
        <v>4047</v>
      </c>
      <c r="B17" s="7" t="s">
        <v>24</v>
      </c>
      <c r="C17" s="7" t="s">
        <v>25</v>
      </c>
      <c r="D17" s="9" t="s">
        <v>26</v>
      </c>
      <c r="E17" s="8">
        <v>43847</v>
      </c>
      <c r="F17" s="9">
        <v>3989.45</v>
      </c>
      <c r="G17" s="8">
        <v>43791</v>
      </c>
      <c r="H17" s="11">
        <v>598.41999999999996</v>
      </c>
      <c r="I17" s="6">
        <v>43943</v>
      </c>
      <c r="J17" s="6">
        <v>45769</v>
      </c>
      <c r="L17" s="1" t="str">
        <f t="shared" si="1"/>
        <v>--</v>
      </c>
    </row>
    <row r="18" spans="1:12" hidden="1" x14ac:dyDescent="0.25">
      <c r="A18" s="32">
        <v>3349</v>
      </c>
      <c r="B18" s="32" t="s">
        <v>27</v>
      </c>
      <c r="C18" s="32" t="s">
        <v>28</v>
      </c>
      <c r="D18" s="31">
        <v>63510.55</v>
      </c>
      <c r="E18" s="8">
        <v>43657</v>
      </c>
      <c r="F18" s="9">
        <v>12702.11</v>
      </c>
      <c r="G18" s="8">
        <v>43669</v>
      </c>
      <c r="H18" s="11">
        <v>1905.32</v>
      </c>
      <c r="I18" s="6">
        <v>43761</v>
      </c>
      <c r="J18" s="6">
        <v>45588</v>
      </c>
      <c r="L18" s="1" t="str">
        <f t="shared" si="1"/>
        <v>--</v>
      </c>
    </row>
    <row r="19" spans="1:12" hidden="1" x14ac:dyDescent="0.25">
      <c r="A19" s="32"/>
      <c r="B19" s="32"/>
      <c r="C19" s="32"/>
      <c r="D19" s="31"/>
      <c r="E19" s="8">
        <v>43772</v>
      </c>
      <c r="F19" s="9">
        <v>25404.22</v>
      </c>
      <c r="G19" s="8">
        <v>43767</v>
      </c>
      <c r="H19" s="11">
        <v>3810.63</v>
      </c>
      <c r="I19" s="6">
        <v>43943</v>
      </c>
      <c r="J19" s="6">
        <v>45769</v>
      </c>
      <c r="L19" s="1" t="str">
        <f t="shared" si="1"/>
        <v>--</v>
      </c>
    </row>
    <row r="20" spans="1:12" hidden="1" x14ac:dyDescent="0.25">
      <c r="A20" s="32"/>
      <c r="B20" s="32"/>
      <c r="C20" s="32"/>
      <c r="D20" s="31"/>
      <c r="E20" s="8">
        <v>43958</v>
      </c>
      <c r="F20" s="9">
        <v>25404.22</v>
      </c>
      <c r="G20" s="8">
        <v>44165</v>
      </c>
      <c r="H20" s="11">
        <v>3810.63</v>
      </c>
      <c r="I20" s="6">
        <v>44316</v>
      </c>
      <c r="J20" s="6">
        <v>46142</v>
      </c>
      <c r="L20" s="1" t="str">
        <f t="shared" si="1"/>
        <v>--</v>
      </c>
    </row>
    <row r="21" spans="1:12" x14ac:dyDescent="0.25">
      <c r="A21" s="28">
        <v>5821</v>
      </c>
      <c r="B21" s="29" t="s">
        <v>29</v>
      </c>
      <c r="C21" s="28" t="s">
        <v>30</v>
      </c>
      <c r="D21" s="33">
        <v>34510.910000000003</v>
      </c>
      <c r="E21" s="4">
        <v>44533</v>
      </c>
      <c r="F21" s="10">
        <v>6902.19</v>
      </c>
      <c r="G21" s="4">
        <v>44480</v>
      </c>
      <c r="H21" s="10">
        <v>1725.55</v>
      </c>
      <c r="I21" s="4">
        <v>44676</v>
      </c>
      <c r="J21" s="4">
        <v>46502</v>
      </c>
      <c r="K21" s="1" t="s">
        <v>34</v>
      </c>
      <c r="L21" s="1">
        <f t="shared" ref="L21:L27" si="2">IF(K21="Y",H21,"--")</f>
        <v>1725.55</v>
      </c>
    </row>
    <row r="22" spans="1:12" x14ac:dyDescent="0.25">
      <c r="A22" s="28"/>
      <c r="B22" s="29"/>
      <c r="C22" s="28"/>
      <c r="D22" s="33"/>
      <c r="E22" s="4">
        <v>44653</v>
      </c>
      <c r="F22" s="10">
        <v>13804.36</v>
      </c>
      <c r="G22" s="4">
        <v>44636</v>
      </c>
      <c r="H22" s="10">
        <v>3451.09</v>
      </c>
      <c r="I22" s="4">
        <v>44860</v>
      </c>
      <c r="J22" s="4">
        <v>46686</v>
      </c>
      <c r="K22" s="1" t="s">
        <v>34</v>
      </c>
      <c r="L22" s="1">
        <f t="shared" si="2"/>
        <v>3451.09</v>
      </c>
    </row>
    <row r="23" spans="1:12" x14ac:dyDescent="0.25">
      <c r="A23" s="28"/>
      <c r="B23" s="29"/>
      <c r="C23" s="28"/>
      <c r="D23" s="33"/>
      <c r="E23" s="4"/>
      <c r="F23" s="10"/>
      <c r="G23" s="5"/>
      <c r="H23" s="10"/>
      <c r="I23" s="5"/>
      <c r="J23" s="5"/>
      <c r="L23" s="1" t="str">
        <f t="shared" si="2"/>
        <v>--</v>
      </c>
    </row>
    <row r="24" spans="1:12" x14ac:dyDescent="0.25">
      <c r="A24" s="32">
        <v>4822</v>
      </c>
      <c r="B24" s="32" t="s">
        <v>13</v>
      </c>
      <c r="C24" s="32" t="s">
        <v>14</v>
      </c>
      <c r="D24" s="31">
        <v>44137.63</v>
      </c>
      <c r="E24" s="8">
        <v>44491</v>
      </c>
      <c r="F24" s="9">
        <v>8827.5300000000007</v>
      </c>
      <c r="G24" s="8">
        <v>44497</v>
      </c>
      <c r="H24" s="9">
        <v>2206.88</v>
      </c>
      <c r="I24" s="8">
        <v>44676</v>
      </c>
      <c r="J24" s="8">
        <v>46502</v>
      </c>
      <c r="K24" s="1" t="s">
        <v>34</v>
      </c>
      <c r="L24" s="1">
        <f t="shared" si="2"/>
        <v>2206.88</v>
      </c>
    </row>
    <row r="25" spans="1:12" x14ac:dyDescent="0.25">
      <c r="A25" s="32"/>
      <c r="B25" s="32"/>
      <c r="C25" s="32"/>
      <c r="D25" s="31"/>
      <c r="E25" s="8">
        <v>44611</v>
      </c>
      <c r="F25" s="9">
        <v>17655.05</v>
      </c>
      <c r="G25" s="8">
        <v>44607</v>
      </c>
      <c r="H25" s="9">
        <v>4413.76</v>
      </c>
      <c r="I25" s="8">
        <v>44676</v>
      </c>
      <c r="J25" s="8">
        <v>46502</v>
      </c>
      <c r="K25" s="1" t="s">
        <v>34</v>
      </c>
      <c r="L25" s="1">
        <f t="shared" si="2"/>
        <v>4413.76</v>
      </c>
    </row>
    <row r="26" spans="1:12" x14ac:dyDescent="0.25">
      <c r="A26" s="32"/>
      <c r="B26" s="32"/>
      <c r="C26" s="32"/>
      <c r="D26" s="31"/>
      <c r="E26" s="8">
        <v>44796</v>
      </c>
      <c r="F26" s="9">
        <v>17655.05</v>
      </c>
      <c r="G26" s="8">
        <v>44776</v>
      </c>
      <c r="H26" s="9">
        <v>4413.76</v>
      </c>
      <c r="I26" s="8">
        <v>44860</v>
      </c>
      <c r="J26" s="8">
        <v>46685</v>
      </c>
      <c r="K26" s="1" t="s">
        <v>34</v>
      </c>
      <c r="L26" s="1">
        <f t="shared" si="2"/>
        <v>4413.76</v>
      </c>
    </row>
    <row r="27" spans="1:12" ht="60" x14ac:dyDescent="0.25">
      <c r="A27" s="5">
        <v>5755</v>
      </c>
      <c r="B27" s="13" t="s">
        <v>31</v>
      </c>
      <c r="C27" s="5" t="s">
        <v>32</v>
      </c>
      <c r="D27" s="10">
        <v>8718.5499999999993</v>
      </c>
      <c r="E27" s="4">
        <v>44792</v>
      </c>
      <c r="F27" s="10">
        <v>8718.5499999999993</v>
      </c>
      <c r="G27" s="3">
        <v>44757</v>
      </c>
      <c r="H27" s="10">
        <v>2179.64</v>
      </c>
      <c r="I27" s="4">
        <v>44860</v>
      </c>
      <c r="J27" s="4">
        <v>46686</v>
      </c>
      <c r="K27" s="1" t="s">
        <v>34</v>
      </c>
      <c r="L27" s="1">
        <f t="shared" si="2"/>
        <v>2179.64</v>
      </c>
    </row>
    <row r="28" spans="1:12" x14ac:dyDescent="0.25">
      <c r="A28" s="28">
        <v>6482</v>
      </c>
      <c r="B28" s="29" t="s">
        <v>40</v>
      </c>
      <c r="C28" s="28" t="s">
        <v>30</v>
      </c>
      <c r="D28" s="27">
        <v>19961.45</v>
      </c>
      <c r="E28" s="30">
        <v>45273</v>
      </c>
      <c r="F28" s="27">
        <v>19961.45</v>
      </c>
      <c r="G28" s="30">
        <v>44893</v>
      </c>
      <c r="H28" s="27">
        <v>4990.3599999999997</v>
      </c>
      <c r="I28" s="30">
        <v>45042</v>
      </c>
      <c r="J28" s="30">
        <v>46869</v>
      </c>
    </row>
    <row r="29" spans="1:12" x14ac:dyDescent="0.25">
      <c r="A29" s="28"/>
      <c r="B29" s="29"/>
      <c r="C29" s="28"/>
      <c r="D29" s="27"/>
      <c r="E29" s="28"/>
      <c r="F29" s="27"/>
      <c r="G29" s="28"/>
      <c r="H29" s="27"/>
      <c r="I29" s="28"/>
      <c r="J29" s="28"/>
      <c r="K29" s="1" t="s">
        <v>34</v>
      </c>
      <c r="L29" s="1">
        <f>IF(K29="Y",H28,"--")</f>
        <v>4990.3599999999997</v>
      </c>
    </row>
    <row r="30" spans="1:12" x14ac:dyDescent="0.25">
      <c r="A30" s="28"/>
      <c r="B30" s="29"/>
      <c r="C30" s="28"/>
      <c r="D30" s="27"/>
      <c r="E30" s="28"/>
      <c r="F30" s="27"/>
      <c r="G30" s="28"/>
      <c r="H30" s="27"/>
      <c r="I30" s="28"/>
      <c r="J30" s="28"/>
    </row>
    <row r="31" spans="1:12" x14ac:dyDescent="0.25">
      <c r="A31" s="28">
        <v>6503</v>
      </c>
      <c r="B31" s="29" t="s">
        <v>33</v>
      </c>
      <c r="C31" s="28" t="s">
        <v>21</v>
      </c>
      <c r="D31" s="27">
        <v>4165.09</v>
      </c>
      <c r="E31" s="30">
        <v>44866</v>
      </c>
      <c r="F31" s="37">
        <v>4165.09</v>
      </c>
      <c r="G31" s="34">
        <v>44894</v>
      </c>
      <c r="H31" s="27">
        <v>1041.27</v>
      </c>
      <c r="I31" s="34">
        <v>45042</v>
      </c>
      <c r="J31" s="34">
        <v>46869</v>
      </c>
    </row>
    <row r="32" spans="1:12" x14ac:dyDescent="0.25">
      <c r="A32" s="28"/>
      <c r="B32" s="29"/>
      <c r="C32" s="28"/>
      <c r="D32" s="27"/>
      <c r="E32" s="28"/>
      <c r="F32" s="38"/>
      <c r="G32" s="35"/>
      <c r="H32" s="27"/>
      <c r="I32" s="35"/>
      <c r="J32" s="35"/>
      <c r="K32" s="1" t="s">
        <v>34</v>
      </c>
      <c r="L32" s="1">
        <f>IF(K32="Y",H31,"--")</f>
        <v>1041.27</v>
      </c>
    </row>
    <row r="33" spans="1:12" x14ac:dyDescent="0.25">
      <c r="A33" s="28"/>
      <c r="B33" s="29"/>
      <c r="C33" s="28"/>
      <c r="D33" s="27"/>
      <c r="E33" s="28"/>
      <c r="F33" s="39"/>
      <c r="G33" s="36"/>
      <c r="H33" s="27"/>
      <c r="I33" s="36"/>
      <c r="J33" s="36"/>
      <c r="L33" s="1" t="str">
        <f t="shared" ref="L33" si="3">IF(K33="Y",H33,"--")</f>
        <v>--</v>
      </c>
    </row>
    <row r="34" spans="1:12" x14ac:dyDescent="0.25">
      <c r="A34" s="21">
        <v>4725</v>
      </c>
      <c r="B34" s="43" t="s">
        <v>44</v>
      </c>
      <c r="C34" s="21" t="s">
        <v>43</v>
      </c>
      <c r="D34" s="24">
        <v>61941.82</v>
      </c>
      <c r="E34" s="40">
        <v>44841</v>
      </c>
      <c r="F34" s="24">
        <v>61941.82</v>
      </c>
      <c r="G34" s="40">
        <v>44841</v>
      </c>
      <c r="H34" s="24">
        <v>15485.46</v>
      </c>
      <c r="I34" s="40">
        <v>45042</v>
      </c>
      <c r="J34" s="40">
        <v>46869</v>
      </c>
      <c r="L34" s="1" t="str">
        <f>IF(K34="Y",H34,"--")</f>
        <v>--</v>
      </c>
    </row>
    <row r="35" spans="1:12" x14ac:dyDescent="0.25">
      <c r="A35" s="22"/>
      <c r="B35" s="44"/>
      <c r="C35" s="22"/>
      <c r="D35" s="25"/>
      <c r="E35" s="41"/>
      <c r="F35" s="25"/>
      <c r="G35" s="41"/>
      <c r="H35" s="25"/>
      <c r="I35" s="41"/>
      <c r="J35" s="22"/>
      <c r="K35" s="1" t="s">
        <v>34</v>
      </c>
      <c r="L35" s="1">
        <f>IF(K35="Y",H34,"--")</f>
        <v>15485.46</v>
      </c>
    </row>
    <row r="36" spans="1:12" x14ac:dyDescent="0.25">
      <c r="A36" s="23"/>
      <c r="B36" s="45"/>
      <c r="C36" s="23"/>
      <c r="D36" s="26"/>
      <c r="E36" s="42"/>
      <c r="F36" s="26"/>
      <c r="G36" s="42"/>
      <c r="H36" s="26"/>
      <c r="I36" s="42"/>
      <c r="J36" s="23"/>
      <c r="L36" s="1" t="str">
        <f>IF(K36="Y",H36,"--")</f>
        <v>--</v>
      </c>
    </row>
    <row r="37" spans="1:12" x14ac:dyDescent="0.25">
      <c r="A37" s="28">
        <v>6879</v>
      </c>
      <c r="B37" s="29" t="s">
        <v>41</v>
      </c>
      <c r="C37" s="28" t="s">
        <v>42</v>
      </c>
      <c r="D37" s="27">
        <v>127080</v>
      </c>
      <c r="E37" s="4">
        <v>45075</v>
      </c>
      <c r="F37" s="18"/>
      <c r="G37" s="5"/>
      <c r="H37" s="18">
        <v>6354</v>
      </c>
      <c r="I37" s="5"/>
      <c r="J37" s="5"/>
    </row>
    <row r="38" spans="1:12" x14ac:dyDescent="0.25">
      <c r="A38" s="28"/>
      <c r="B38" s="29"/>
      <c r="C38" s="28"/>
      <c r="D38" s="27"/>
      <c r="E38" s="4">
        <v>45195</v>
      </c>
      <c r="F38" s="18"/>
      <c r="G38" s="5"/>
      <c r="H38" s="18">
        <v>12708</v>
      </c>
      <c r="I38" s="5"/>
      <c r="J38" s="5"/>
    </row>
    <row r="39" spans="1:12" x14ac:dyDescent="0.25">
      <c r="A39" s="28"/>
      <c r="B39" s="29"/>
      <c r="C39" s="28"/>
      <c r="D39" s="27"/>
      <c r="E39" s="4">
        <v>45381</v>
      </c>
      <c r="F39" s="18"/>
      <c r="G39" s="5"/>
      <c r="H39" s="18">
        <v>12708</v>
      </c>
      <c r="I39" s="5"/>
      <c r="J39" s="5"/>
    </row>
    <row r="40" spans="1:12" x14ac:dyDescent="0.25">
      <c r="A40" s="28">
        <v>6189</v>
      </c>
      <c r="B40" s="29" t="s">
        <v>38</v>
      </c>
      <c r="C40" s="28" t="s">
        <v>39</v>
      </c>
      <c r="D40" s="27">
        <v>395321.45</v>
      </c>
      <c r="E40" s="4">
        <v>45127</v>
      </c>
      <c r="F40" s="18"/>
      <c r="G40" s="5"/>
      <c r="H40" s="18">
        <v>19766.07</v>
      </c>
      <c r="I40" s="5"/>
      <c r="J40" s="5"/>
    </row>
    <row r="41" spans="1:12" x14ac:dyDescent="0.25">
      <c r="A41" s="28"/>
      <c r="B41" s="29"/>
      <c r="C41" s="28"/>
      <c r="D41" s="27"/>
      <c r="E41" s="4">
        <v>45415</v>
      </c>
      <c r="F41" s="18"/>
      <c r="G41" s="5"/>
      <c r="H41" s="18">
        <v>39532.14</v>
      </c>
      <c r="I41" s="5"/>
      <c r="J41" s="5"/>
    </row>
    <row r="42" spans="1:12" x14ac:dyDescent="0.25">
      <c r="A42" s="28"/>
      <c r="B42" s="29"/>
      <c r="C42" s="28"/>
      <c r="D42" s="27"/>
      <c r="E42" s="4">
        <v>45780</v>
      </c>
      <c r="F42" s="18"/>
      <c r="G42" s="5"/>
      <c r="H42" s="18">
        <v>39532.14</v>
      </c>
      <c r="I42" s="5"/>
      <c r="J42" s="5"/>
    </row>
    <row r="43" spans="1:12" x14ac:dyDescent="0.25">
      <c r="H43" s="12"/>
    </row>
    <row r="44" spans="1:12" x14ac:dyDescent="0.25">
      <c r="H44" s="12"/>
      <c r="K44" s="1" t="s">
        <v>35</v>
      </c>
      <c r="L44" s="1">
        <f>SUM(L2:L42)</f>
        <v>91457.449999999983</v>
      </c>
    </row>
  </sheetData>
  <mergeCells count="70">
    <mergeCell ref="D28:D30"/>
    <mergeCell ref="E28:E30"/>
    <mergeCell ref="F28:F30"/>
    <mergeCell ref="J28:J30"/>
    <mergeCell ref="I28:I30"/>
    <mergeCell ref="H28:H30"/>
    <mergeCell ref="G28:G30"/>
    <mergeCell ref="D37:D39"/>
    <mergeCell ref="B40:B42"/>
    <mergeCell ref="D40:D42"/>
    <mergeCell ref="J31:J33"/>
    <mergeCell ref="I31:I33"/>
    <mergeCell ref="G31:G33"/>
    <mergeCell ref="F31:F33"/>
    <mergeCell ref="E34:E36"/>
    <mergeCell ref="D34:D36"/>
    <mergeCell ref="C34:C36"/>
    <mergeCell ref="B34:B36"/>
    <mergeCell ref="J34:J36"/>
    <mergeCell ref="I34:I36"/>
    <mergeCell ref="H34:H36"/>
    <mergeCell ref="G34:G36"/>
    <mergeCell ref="F34:F36"/>
    <mergeCell ref="C40:C42"/>
    <mergeCell ref="A40:A42"/>
    <mergeCell ref="A28:A30"/>
    <mergeCell ref="A37:A39"/>
    <mergeCell ref="B37:B39"/>
    <mergeCell ref="C37:C39"/>
    <mergeCell ref="B28:B30"/>
    <mergeCell ref="C28:C30"/>
    <mergeCell ref="A34:A36"/>
    <mergeCell ref="A24:A26"/>
    <mergeCell ref="B24:B26"/>
    <mergeCell ref="C24:C26"/>
    <mergeCell ref="D24:D26"/>
    <mergeCell ref="C8:C10"/>
    <mergeCell ref="B8:B10"/>
    <mergeCell ref="A8:A10"/>
    <mergeCell ref="D8:D10"/>
    <mergeCell ref="D2:D4"/>
    <mergeCell ref="C2:C4"/>
    <mergeCell ref="B2:B4"/>
    <mergeCell ref="A2:A4"/>
    <mergeCell ref="A21:A23"/>
    <mergeCell ref="B21:B23"/>
    <mergeCell ref="C21:C23"/>
    <mergeCell ref="D21:D23"/>
    <mergeCell ref="B18:B20"/>
    <mergeCell ref="A18:A20"/>
    <mergeCell ref="D14:D16"/>
    <mergeCell ref="C14:C16"/>
    <mergeCell ref="B14:B16"/>
    <mergeCell ref="A14:A16"/>
    <mergeCell ref="A5:A7"/>
    <mergeCell ref="B5:B7"/>
    <mergeCell ref="C5:C7"/>
    <mergeCell ref="D5:D7"/>
    <mergeCell ref="H31:H33"/>
    <mergeCell ref="A31:A33"/>
    <mergeCell ref="B31:B33"/>
    <mergeCell ref="C31:C33"/>
    <mergeCell ref="D31:D33"/>
    <mergeCell ref="E31:E33"/>
    <mergeCell ref="D11:D13"/>
    <mergeCell ref="C11:C13"/>
    <mergeCell ref="B11:B13"/>
    <mergeCell ref="A11:A13"/>
    <mergeCell ref="D18:D20"/>
    <mergeCell ref="C18:C20"/>
  </mergeCells>
  <hyperlinks>
    <hyperlink ref="B21:B23" r:id="rId1" display="P21/S3176/FUL" xr:uid="{1B0CEBEB-BB35-4E09-B57E-F535B1808D75}"/>
    <hyperlink ref="B31:B33" r:id="rId2" display="P22/S1992/FUL" xr:uid="{5B6017E8-27E0-4C96-8915-8770D91DF7AA}"/>
    <hyperlink ref="B40:B42" r:id="rId3" display="P22/S0003/RM" xr:uid="{1C06E2EB-82CE-49A4-BE98-DC7057A61F29}"/>
    <hyperlink ref="B28:B30" r:id="rId4" display="P22/S0924/FUL" xr:uid="{7E504BDD-D1B9-424B-A1DF-FF97B602D642}"/>
    <hyperlink ref="B37:B39" r:id="rId5" display="P22/S4608/FUL" xr:uid="{B19B6C12-DBC6-4448-8667-A10AAF0599CF}"/>
    <hyperlink ref="B34:B36" r:id="rId6" display="P19/S3382/FUL" xr:uid="{60A3E1D0-1104-4E84-AB19-2D279E46C785}"/>
  </hyperlinks>
  <pageMargins left="0.7" right="0.7" top="0.75" bottom="0.75" header="0.3" footer="0.3"/>
  <pageSetup paperSize="9" scale="72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B19A8-025A-42AA-AB0C-90E70749BA29}">
  <dimension ref="A1:H11"/>
  <sheetViews>
    <sheetView workbookViewId="0">
      <selection activeCell="G18" sqref="G18"/>
    </sheetView>
  </sheetViews>
  <sheetFormatPr defaultRowHeight="15" x14ac:dyDescent="0.25"/>
  <cols>
    <col min="3" max="3" width="10.5703125" bestFit="1" customWidth="1"/>
    <col min="8" max="8" width="11.5703125" customWidth="1"/>
  </cols>
  <sheetData>
    <row r="1" spans="1:8" x14ac:dyDescent="0.25">
      <c r="A1" s="16">
        <v>45200</v>
      </c>
      <c r="B1" s="16">
        <v>45383</v>
      </c>
      <c r="C1" s="16">
        <v>45566</v>
      </c>
      <c r="D1" s="16">
        <v>45748</v>
      </c>
      <c r="E1" s="16">
        <v>45931</v>
      </c>
    </row>
    <row r="2" spans="1:8" x14ac:dyDescent="0.25">
      <c r="A2" s="14">
        <f>'Full Register'!H37</f>
        <v>6354</v>
      </c>
      <c r="B2" s="14">
        <f>'Full Register'!H39</f>
        <v>12708</v>
      </c>
      <c r="C2" s="17">
        <f>'Full Register'!E41</f>
        <v>45415</v>
      </c>
      <c r="E2">
        <f>'Full Register'!H42</f>
        <v>39532.14</v>
      </c>
    </row>
    <row r="3" spans="1:8" x14ac:dyDescent="0.25">
      <c r="A3" s="14">
        <f>'Full Register'!H38</f>
        <v>12708</v>
      </c>
    </row>
    <row r="4" spans="1:8" x14ac:dyDescent="0.25">
      <c r="A4">
        <f>'Full Register'!H40</f>
        <v>19766.07</v>
      </c>
    </row>
    <row r="11" spans="1:8" x14ac:dyDescent="0.25">
      <c r="A11" s="15">
        <f>SUM(Anticipated!A2:A4)</f>
        <v>38828.07</v>
      </c>
      <c r="B11" s="15">
        <f>SUM(Anticipated!B2:B4)</f>
        <v>12708</v>
      </c>
      <c r="C11" s="15">
        <f>SUM(Anticipated!C2:C4)</f>
        <v>45415</v>
      </c>
      <c r="D11" s="15">
        <f>SUM(Anticipated!D2:D4)</f>
        <v>0</v>
      </c>
      <c r="E11" s="15">
        <f>SUM(Anticipated!E2:E4)</f>
        <v>39532.14</v>
      </c>
      <c r="G11" t="s">
        <v>45</v>
      </c>
      <c r="H11" s="15">
        <f>SUM(A11:E11)</f>
        <v>136483.21000000002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36cd98c-9b50-4f0b-bbf5-61144f0b31d7">
      <Terms xmlns="http://schemas.microsoft.com/office/infopath/2007/PartnerControls"/>
    </lcf76f155ced4ddcb4097134ff3c332f>
    <TaxCatchAll xmlns="a0014338-7acf-417a-b70a-258def59a00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0489113E8C424D8446161E8A24BFF7" ma:contentTypeVersion="17" ma:contentTypeDescription="Create a new document." ma:contentTypeScope="" ma:versionID="e9b8a08abb5658981ded8cf741e23b84">
  <xsd:schema xmlns:xsd="http://www.w3.org/2001/XMLSchema" xmlns:xs="http://www.w3.org/2001/XMLSchema" xmlns:p="http://schemas.microsoft.com/office/2006/metadata/properties" xmlns:ns2="436cd98c-9b50-4f0b-bbf5-61144f0b31d7" xmlns:ns3="a0014338-7acf-417a-b70a-258def59a007" targetNamespace="http://schemas.microsoft.com/office/2006/metadata/properties" ma:root="true" ma:fieldsID="b280632a9b062c5a9427060160c65dd7" ns2:_="" ns3:_="">
    <xsd:import namespace="436cd98c-9b50-4f0b-bbf5-61144f0b31d7"/>
    <xsd:import namespace="a0014338-7acf-417a-b70a-258def59a0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6cd98c-9b50-4f0b-bbf5-61144f0b31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7be2ffe7-d419-4fac-8415-16a0708b2d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014338-7acf-417a-b70a-258def59a007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2ed0ef41-6bc9-4829-a3bc-78a16ace60ab}" ma:internalName="TaxCatchAll" ma:showField="CatchAllData" ma:web="a0014338-7acf-417a-b70a-258def59a0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322B0D-9440-47A6-9E2C-9C8106EBD84E}">
  <ds:schemaRefs>
    <ds:schemaRef ds:uri="http://schemas.microsoft.com/office/2006/metadata/properties"/>
    <ds:schemaRef ds:uri="http://schemas.microsoft.com/office/infopath/2007/PartnerControls"/>
    <ds:schemaRef ds:uri="436cd98c-9b50-4f0b-bbf5-61144f0b31d7"/>
    <ds:schemaRef ds:uri="a0014338-7acf-417a-b70a-258def59a007"/>
  </ds:schemaRefs>
</ds:datastoreItem>
</file>

<file path=customXml/itemProps2.xml><?xml version="1.0" encoding="utf-8"?>
<ds:datastoreItem xmlns:ds="http://schemas.openxmlformats.org/officeDocument/2006/customXml" ds:itemID="{85488D48-B020-4021-AD3B-6F5AB83EF8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D8124D-4AA7-4E1E-A39F-41362788A6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6cd98c-9b50-4f0b-bbf5-61144f0b31d7"/>
    <ds:schemaRef ds:uri="a0014338-7acf-417a-b70a-258def59a0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Full Register</vt:lpstr>
      <vt:lpstr>Anticipated</vt:lpstr>
      <vt:lpstr>'Full Register'!Print_Area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gs-local</dc:creator>
  <cp:lastModifiedBy>Laura White</cp:lastModifiedBy>
  <cp:lastPrinted>2023-07-05T15:29:43Z</cp:lastPrinted>
  <dcterms:created xsi:type="dcterms:W3CDTF">2021-09-23T12:40:25Z</dcterms:created>
  <dcterms:modified xsi:type="dcterms:W3CDTF">2023-08-01T20:30:02Z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0x010100E40489113E8C424D8446161E8A24BFF7</vt:lpwstr>
  </property>
  <property fmtid="{D5CDD505-2E9C-101B-9397-08002B2CF9AE}" pid="3" name="MediaServiceImageTags">
    <vt:lpwstr/>
  </property>
</Properties>
</file>